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<sst xmlns="http://schemas.openxmlformats.org/spreadsheetml/2006/main" count="90" uniqueCount="90">
  <si>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</si>
  <si>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</si>
  <si>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</si>
  <si>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</si>
  <si>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</si>
  <si>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</si>
  <si>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</si>
  <si>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</si>
  <si>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</si>
  <si>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</si>
  <si>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</si>
  <si>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</si>
  <si>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</si>
  <si>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</si>
  <si>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</si>
  <si>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</si>
  <si>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</si>
  <si>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</si>
  <si>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</si>
  <si>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</si>
  <si>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</si>
  <si>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</si>
  <si>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</si>
  <si>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</si>
  <si>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</si>
  <si>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</si>
  <si>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</si>
  <si>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</si>
  <si>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</si>
  <si>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</si>
  <si>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</si>
  <si>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</si>
  <si>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</si>
  <si>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</si>
  <si>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</si>
  <si>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</si>
  <si>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</si>
  <si>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</si>
  <si>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</si>
  <si>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</si>
  <si>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</si>
  <si>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</si>
  <si>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</si>
  <si>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</si>
  <si>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</si>
  <si>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</si>
  <si>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</si>
  <si>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</si>
  <si>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</si>
  <si>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</si>
  <si>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</si>
  <si>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</si>
  <si>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</si>
  <si>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</si>
  <si>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</si>
  <si>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</si>
  <si>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</si>
  <si>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</si>
  <si>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</si>
  <si>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</si>
  <si>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</si>
  <si>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</si>
  <si>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</si>
  <si>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</si>
  <si>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</si>
  <si>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</si>
  <si>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</si>
  <si>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</si>
  <si>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</si>
  <si>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</si>
  <si>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</si>
  <si>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</si>
  <si>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</si>
  <si>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</si>
  <si>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</si>
  <si>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</si>
  <si>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</si>
  <si>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</si>
  <si>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</si>
  <si>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</si>
  <si>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</si>
  <si>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</si>
  <si>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</si>
  <si>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</si>
  <si>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</si>
  <si>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</si>
  <si>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</si>
  <si>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</si>
  <si>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</si>
  <si>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11.08.2017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</si>
</sst>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7" fillId="25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4" borderId="10" xfId="82" applyFont="1" applyFill="1" applyBorder="1" applyAlignment="1">
      <alignment horizontal="center" vertical="center"/>
      <protection/>
    </xf>
    <xf numFmtId="0" fontId="27" fillId="24" borderId="10" xfId="82" applyFont="1" applyFill="1" applyBorder="1" applyAlignment="1">
      <alignment horizontal="center" vertical="center"/>
      <protection/>
    </xf>
    <xf numFmtId="0" fontId="24" fillId="24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4" fontId="24" fillId="24" borderId="10" xfId="82" applyNumberFormat="1" applyFont="1" applyFill="1" applyBorder="1" applyAlignment="1">
      <alignment horizontal="center"/>
      <protection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0" zoomScaleNormal="90" zoomScalePageLayoutView="0" workbookViewId="0" topLeftCell="A1">
      <selection activeCell="G14" sqref="G14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</row>
    <row r="2" spans="1:9" ht="29.25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s="7" customFormat="1" ht="30" customHeight="1">
      <c r="A3" s="62" t="s">
        <v>88</v>
      </c>
      <c r="B3" s="62"/>
      <c r="C3" s="62"/>
      <c r="D3" s="62"/>
      <c r="E3" s="62"/>
      <c r="F3" s="62"/>
      <c r="G3" s="62"/>
      <c r="H3" s="62"/>
      <c r="I3" s="62"/>
    </row>
    <row r="4" spans="3:7" ht="18.75">
      <c r="C4" s="6"/>
      <c r="E4" s="5"/>
      <c r="F4" s="5"/>
      <c r="G4" s="5"/>
    </row>
    <row r="5" spans="1:9" ht="19.5" customHeight="1">
      <c r="A5" s="66" t="s">
        <v>0</v>
      </c>
      <c r="B5" s="67" t="s">
        <v>1</v>
      </c>
      <c r="C5" s="66" t="s">
        <v>16</v>
      </c>
      <c r="D5" s="68" t="s">
        <v>2</v>
      </c>
      <c r="E5" s="69" t="s">
        <v>65</v>
      </c>
      <c r="F5" s="70" t="s">
        <v>66</v>
      </c>
      <c r="G5" s="54" t="s">
        <v>67</v>
      </c>
      <c r="H5" s="64" t="s">
        <v>89</v>
      </c>
      <c r="I5" s="64" t="s">
        <v>43</v>
      </c>
    </row>
    <row r="6" spans="1:9" ht="26.25" customHeight="1">
      <c r="A6" s="66"/>
      <c r="B6" s="67"/>
      <c r="C6" s="66"/>
      <c r="D6" s="68"/>
      <c r="E6" s="69"/>
      <c r="F6" s="71"/>
      <c r="G6" s="60" t="s">
        <v>68</v>
      </c>
      <c r="H6" s="65"/>
      <c r="I6" s="65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5" t="s">
        <v>61</v>
      </c>
      <c r="B8" s="56"/>
      <c r="C8" s="57" t="s">
        <v>62</v>
      </c>
      <c r="D8" s="13"/>
      <c r="E8" s="61">
        <f>SUM(E9:E10)</f>
        <v>7335800</v>
      </c>
      <c r="F8" s="61">
        <f>SUM(F9:F10)</f>
        <v>7335800</v>
      </c>
      <c r="G8" s="61">
        <f>SUM(G9:G10)</f>
        <v>7335800</v>
      </c>
      <c r="H8" s="42">
        <f>H9+H10</f>
        <v>93059.15999999999</v>
      </c>
      <c r="I8" s="42">
        <f>H8/E8*100</f>
        <v>1.2685618473786089</v>
      </c>
    </row>
    <row r="9" spans="1:9" ht="17.25" customHeight="1">
      <c r="A9" s="37" t="s">
        <v>3</v>
      </c>
      <c r="B9" s="13"/>
      <c r="C9" s="58" t="s">
        <v>63</v>
      </c>
      <c r="D9" s="13"/>
      <c r="E9" s="44">
        <v>6575800</v>
      </c>
      <c r="F9" s="44">
        <v>6575800</v>
      </c>
      <c r="G9" s="44">
        <v>6575800</v>
      </c>
      <c r="H9" s="44">
        <v>3173.65</v>
      </c>
      <c r="I9" s="44">
        <f>H9/E9*100</f>
        <v>0.0482625688129201</v>
      </c>
    </row>
    <row r="10" spans="1:9" ht="35.25" customHeight="1">
      <c r="A10" s="37" t="s">
        <v>5</v>
      </c>
      <c r="B10" s="13"/>
      <c r="C10" s="59" t="s">
        <v>64</v>
      </c>
      <c r="D10" s="13"/>
      <c r="E10" s="44">
        <v>760000</v>
      </c>
      <c r="F10" s="44">
        <v>760000</v>
      </c>
      <c r="G10" s="44">
        <v>760000</v>
      </c>
      <c r="H10" s="44">
        <v>89885.51</v>
      </c>
      <c r="I10" s="44">
        <f>H10/E10*100</f>
        <v>11.827040789473683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4100200.7499999995</v>
      </c>
      <c r="I11" s="42">
        <f>H11/E11*100</f>
        <v>56.7809171528418</v>
      </c>
    </row>
    <row r="12" spans="1:9" ht="35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4">
        <f>14327.8+8233.44+7537.23+7163.9+4792.75+8061.91</f>
        <v>50117.03</v>
      </c>
      <c r="I12" s="43">
        <f aca="true" t="shared" si="0" ref="I12:I42">H12/E12*100</f>
        <v>56.31126966292135</v>
      </c>
    </row>
    <row r="13" spans="1:11" ht="37.5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4">
        <f>24360+36140+100550+37450</f>
        <v>198500</v>
      </c>
      <c r="I13" s="43">
        <f t="shared" si="0"/>
        <v>100</v>
      </c>
      <c r="K13" s="50"/>
    </row>
    <row r="14" spans="1:9" ht="55.5" customHeight="1">
      <c r="A14" s="37" t="s">
        <v>50</v>
      </c>
      <c r="B14" s="29"/>
      <c r="C14" s="39" t="s">
        <v>34</v>
      </c>
      <c r="D14" s="31" t="s">
        <v>17</v>
      </c>
      <c r="E14" s="17">
        <v>4770000</v>
      </c>
      <c r="F14" s="17">
        <v>4770000</v>
      </c>
      <c r="G14" s="17"/>
      <c r="H14" s="44">
        <f>63500+123500+38400+256860+89730+85700+85500+124380+158000+293620+46350+44912+132000+55740+64980+35730+119700+84700+35730+95360+128920+180050+28800+122300+159930+175728</f>
        <v>2830120</v>
      </c>
      <c r="I14" s="43">
        <f t="shared" si="0"/>
        <v>59.33165618448637</v>
      </c>
    </row>
    <row r="15" spans="1:9" ht="37.5">
      <c r="A15" s="37" t="s">
        <v>57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4"/>
      <c r="I15" s="43">
        <f t="shared" si="0"/>
        <v>0</v>
      </c>
    </row>
    <row r="16" spans="1:9" ht="37.5">
      <c r="A16" s="37" t="s">
        <v>69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4">
        <f>41400+99600+80470+44260</f>
        <v>265730</v>
      </c>
      <c r="I16" s="43">
        <f t="shared" si="0"/>
        <v>55.76705141657923</v>
      </c>
    </row>
    <row r="17" spans="1:9" ht="37.5">
      <c r="A17" s="37" t="s">
        <v>70</v>
      </c>
      <c r="B17" s="45"/>
      <c r="C17" s="48" t="s">
        <v>53</v>
      </c>
      <c r="D17" s="47"/>
      <c r="E17" s="18">
        <f>342352.93+154564.4</f>
        <v>496917.32999999996</v>
      </c>
      <c r="F17" s="18">
        <f>342352.93+154564.4</f>
        <v>496917.32999999996</v>
      </c>
      <c r="G17" s="18"/>
      <c r="H17" s="44">
        <f>82996.83+13608+13608+82996.83+82996.83+13608+82996.83</f>
        <v>372811.32</v>
      </c>
      <c r="I17" s="43">
        <f t="shared" si="0"/>
        <v>75.02481750837711</v>
      </c>
    </row>
    <row r="18" spans="1:9" ht="18.75">
      <c r="A18" s="37" t="s">
        <v>71</v>
      </c>
      <c r="B18" s="45"/>
      <c r="C18" s="48" t="s">
        <v>54</v>
      </c>
      <c r="D18" s="47"/>
      <c r="E18" s="18">
        <f>100000+73500</f>
        <v>173500</v>
      </c>
      <c r="F18" s="18">
        <f>E18</f>
        <v>173500</v>
      </c>
      <c r="G18" s="18"/>
      <c r="H18" s="44">
        <v>50880</v>
      </c>
      <c r="I18" s="43">
        <f t="shared" si="0"/>
        <v>29.32564841498559</v>
      </c>
    </row>
    <row r="19" spans="1:9" ht="56.25">
      <c r="A19" s="37" t="s">
        <v>72</v>
      </c>
      <c r="B19" s="45"/>
      <c r="C19" s="48" t="s">
        <v>55</v>
      </c>
      <c r="D19" s="47"/>
      <c r="E19" s="18">
        <f>150000+44000</f>
        <v>194000</v>
      </c>
      <c r="F19" s="18">
        <f>E19</f>
        <v>194000</v>
      </c>
      <c r="G19" s="18"/>
      <c r="H19" s="44">
        <v>150000</v>
      </c>
      <c r="I19" s="43">
        <f t="shared" si="0"/>
        <v>77.31958762886599</v>
      </c>
    </row>
    <row r="20" spans="1:9" ht="37.5">
      <c r="A20" s="37" t="s">
        <v>73</v>
      </c>
      <c r="B20" s="45"/>
      <c r="C20" s="46" t="s">
        <v>44</v>
      </c>
      <c r="D20" s="47"/>
      <c r="E20" s="18">
        <v>50000</v>
      </c>
      <c r="F20" s="18">
        <v>50000</v>
      </c>
      <c r="G20" s="18"/>
      <c r="H20" s="44"/>
      <c r="I20" s="43">
        <f t="shared" si="0"/>
        <v>0</v>
      </c>
    </row>
    <row r="21" spans="1:9" ht="37.5">
      <c r="A21" s="37" t="s">
        <v>74</v>
      </c>
      <c r="B21" s="45"/>
      <c r="C21" s="46" t="s">
        <v>45</v>
      </c>
      <c r="D21" s="47"/>
      <c r="E21" s="18">
        <v>50000</v>
      </c>
      <c r="F21" s="18">
        <v>50000</v>
      </c>
      <c r="G21" s="18"/>
      <c r="H21" s="44"/>
      <c r="I21" s="43">
        <f t="shared" si="0"/>
        <v>0</v>
      </c>
    </row>
    <row r="22" spans="1:9" ht="18.75">
      <c r="A22" s="37" t="s">
        <v>75</v>
      </c>
      <c r="B22" s="45"/>
      <c r="C22" s="46" t="s">
        <v>46</v>
      </c>
      <c r="D22" s="47"/>
      <c r="E22" s="18">
        <v>50000</v>
      </c>
      <c r="F22" s="18">
        <v>50000</v>
      </c>
      <c r="G22" s="18"/>
      <c r="H22" s="44"/>
      <c r="I22" s="43">
        <f t="shared" si="0"/>
        <v>0</v>
      </c>
    </row>
    <row r="23" spans="1:9" ht="18.75" customHeight="1">
      <c r="A23" s="37" t="s">
        <v>76</v>
      </c>
      <c r="B23" s="45"/>
      <c r="C23" s="46" t="s">
        <v>47</v>
      </c>
      <c r="D23" s="47"/>
      <c r="E23" s="18">
        <v>50000</v>
      </c>
      <c r="F23" s="18">
        <v>50000</v>
      </c>
      <c r="G23" s="18"/>
      <c r="H23" s="44"/>
      <c r="I23" s="43">
        <f t="shared" si="0"/>
        <v>0</v>
      </c>
    </row>
    <row r="24" spans="1:9" ht="37.5">
      <c r="A24" s="37" t="s">
        <v>77</v>
      </c>
      <c r="B24" s="45"/>
      <c r="C24" s="46" t="s">
        <v>48</v>
      </c>
      <c r="D24" s="47"/>
      <c r="E24" s="18">
        <v>50000</v>
      </c>
      <c r="F24" s="18">
        <v>50000</v>
      </c>
      <c r="G24" s="18"/>
      <c r="H24" s="44"/>
      <c r="I24" s="43">
        <f t="shared" si="0"/>
        <v>0</v>
      </c>
    </row>
    <row r="25" spans="1:9" ht="37.5">
      <c r="A25" s="37" t="s">
        <v>78</v>
      </c>
      <c r="B25" s="45"/>
      <c r="C25" s="46" t="s">
        <v>49</v>
      </c>
      <c r="D25" s="47"/>
      <c r="E25" s="18">
        <v>50000</v>
      </c>
      <c r="F25" s="18">
        <v>50000</v>
      </c>
      <c r="G25" s="18"/>
      <c r="H25" s="44"/>
      <c r="I25" s="43">
        <f t="shared" si="0"/>
        <v>0</v>
      </c>
    </row>
    <row r="26" spans="1:9" ht="56.25">
      <c r="A26" s="37" t="s">
        <v>79</v>
      </c>
      <c r="B26" s="45"/>
      <c r="C26" s="52" t="s">
        <v>52</v>
      </c>
      <c r="D26" s="47"/>
      <c r="E26" s="18">
        <v>366672</v>
      </c>
      <c r="F26" s="18">
        <v>366672</v>
      </c>
      <c r="G26" s="18"/>
      <c r="H26" s="44">
        <f>178785+2011.8+1245.6</f>
        <v>182042.4</v>
      </c>
      <c r="I26" s="43">
        <f t="shared" si="0"/>
        <v>49.64720513156172</v>
      </c>
    </row>
    <row r="27" spans="1:9" ht="18.75">
      <c r="A27" s="32" t="s">
        <v>24</v>
      </c>
      <c r="B27" s="35"/>
      <c r="C27" s="36" t="s">
        <v>35</v>
      </c>
      <c r="D27" s="15"/>
      <c r="E27" s="16">
        <f>SUM(E28:E31)</f>
        <v>1224000</v>
      </c>
      <c r="F27" s="16">
        <f>SUM(F28:F31)</f>
        <v>1224000</v>
      </c>
      <c r="G27" s="16">
        <f>SUM(G28:G31)</f>
        <v>0</v>
      </c>
      <c r="H27" s="16">
        <f>SUM(H28:H31)</f>
        <v>416913.75</v>
      </c>
      <c r="I27" s="42">
        <f t="shared" si="0"/>
        <v>34.06158088235294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44">
        <f>48400+60800</f>
        <v>109200</v>
      </c>
      <c r="I28" s="43">
        <f t="shared" si="0"/>
        <v>72.8</v>
      </c>
    </row>
    <row r="29" spans="1:9" ht="19.5" customHeight="1">
      <c r="A29" s="37" t="s">
        <v>11</v>
      </c>
      <c r="B29" s="29" t="s">
        <v>23</v>
      </c>
      <c r="C29" s="39" t="s">
        <v>36</v>
      </c>
      <c r="D29" s="30"/>
      <c r="E29" s="17">
        <v>200000</v>
      </c>
      <c r="F29" s="17">
        <v>200000</v>
      </c>
      <c r="G29" s="17"/>
      <c r="H29" s="44">
        <f>19025+27900+23650+14230+23360+24680</f>
        <v>132845</v>
      </c>
      <c r="I29" s="43">
        <f t="shared" si="0"/>
        <v>66.4225</v>
      </c>
    </row>
    <row r="30" spans="1:9" ht="19.5" customHeight="1">
      <c r="A30" s="37" t="s">
        <v>12</v>
      </c>
      <c r="B30" s="29"/>
      <c r="C30" s="39" t="s">
        <v>56</v>
      </c>
      <c r="D30" s="30"/>
      <c r="E30" s="17">
        <f>70000+230000</f>
        <v>300000</v>
      </c>
      <c r="F30" s="17">
        <f>70000+230000</f>
        <v>300000</v>
      </c>
      <c r="G30" s="17"/>
      <c r="H30" s="44">
        <f>69996.79+104871.96</f>
        <v>174868.75</v>
      </c>
      <c r="I30" s="43">
        <f t="shared" si="0"/>
        <v>58.289583333333326</v>
      </c>
    </row>
    <row r="31" spans="1:9" ht="36" customHeight="1">
      <c r="A31" s="37" t="s">
        <v>80</v>
      </c>
      <c r="B31" s="45"/>
      <c r="C31" s="48" t="s">
        <v>51</v>
      </c>
      <c r="D31" s="47"/>
      <c r="E31" s="49">
        <f>1200000-626000</f>
        <v>574000</v>
      </c>
      <c r="F31" s="49">
        <f>1200000-626000</f>
        <v>574000</v>
      </c>
      <c r="G31" s="49"/>
      <c r="H31" s="51"/>
      <c r="I31" s="43">
        <f t="shared" si="0"/>
        <v>0</v>
      </c>
    </row>
    <row r="32" spans="1:9" ht="18.75">
      <c r="A32" s="19" t="s">
        <v>27</v>
      </c>
      <c r="B32" s="27"/>
      <c r="C32" s="14" t="s">
        <v>37</v>
      </c>
      <c r="D32" s="28"/>
      <c r="E32" s="16">
        <f>SUM(E33:E35)</f>
        <v>30000</v>
      </c>
      <c r="F32" s="16">
        <f>SUM(F33:F35)</f>
        <v>30000</v>
      </c>
      <c r="G32" s="16">
        <f>SUM(G33:G35)</f>
        <v>0</v>
      </c>
      <c r="H32" s="16">
        <f>SUM(H33:H35)</f>
        <v>19993.6</v>
      </c>
      <c r="I32" s="42">
        <f t="shared" si="0"/>
        <v>66.64533333333333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4"/>
      <c r="I33" s="43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4">
        <v>10000</v>
      </c>
      <c r="I34" s="43">
        <f t="shared" si="0"/>
        <v>100</v>
      </c>
    </row>
    <row r="35" spans="1:9" ht="27" customHeight="1">
      <c r="A35" s="38" t="s">
        <v>60</v>
      </c>
      <c r="B35" s="29"/>
      <c r="C35" s="39" t="s">
        <v>38</v>
      </c>
      <c r="D35" s="30"/>
      <c r="E35" s="17">
        <v>10000</v>
      </c>
      <c r="F35" s="17">
        <v>10000</v>
      </c>
      <c r="G35" s="17"/>
      <c r="H35" s="44">
        <v>9993.6</v>
      </c>
      <c r="I35" s="43">
        <f t="shared" si="0"/>
        <v>99.936</v>
      </c>
    </row>
    <row r="36" spans="1:9" ht="30" customHeight="1">
      <c r="A36" s="19" t="s">
        <v>81</v>
      </c>
      <c r="B36" s="35"/>
      <c r="C36" s="36" t="s">
        <v>39</v>
      </c>
      <c r="D36" s="15"/>
      <c r="E36" s="16">
        <f>SUM(E37:E41)</f>
        <v>2133935.6</v>
      </c>
      <c r="F36" s="16">
        <f>SUM(F37:F41)</f>
        <v>2133935.6</v>
      </c>
      <c r="G36" s="16">
        <f>SUM(G37:G41)</f>
        <v>0</v>
      </c>
      <c r="H36" s="16">
        <f>SUM(H37:H41)</f>
        <v>120410.51</v>
      </c>
      <c r="I36" s="42">
        <f t="shared" si="0"/>
        <v>5.642649665716247</v>
      </c>
    </row>
    <row r="37" spans="1:9" ht="36" customHeight="1">
      <c r="A37" s="37" t="s">
        <v>82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4"/>
      <c r="I37" s="43">
        <f t="shared" si="0"/>
        <v>0</v>
      </c>
    </row>
    <row r="38" spans="1:9" ht="18" customHeight="1">
      <c r="A38" s="37" t="s">
        <v>83</v>
      </c>
      <c r="B38" s="21" t="s">
        <v>29</v>
      </c>
      <c r="C38" s="40" t="s">
        <v>40</v>
      </c>
      <c r="D38" s="29"/>
      <c r="E38" s="20">
        <f>252500-154564.4</f>
        <v>97935.6</v>
      </c>
      <c r="F38" s="20">
        <f>252500-154564.4</f>
        <v>97935.6</v>
      </c>
      <c r="G38" s="20"/>
      <c r="H38" s="44">
        <f>79747.2+1183.31</f>
        <v>80930.51</v>
      </c>
      <c r="I38" s="43">
        <f t="shared" si="0"/>
        <v>82.6364570186939</v>
      </c>
    </row>
    <row r="39" spans="1:9" ht="81.75" customHeight="1">
      <c r="A39" s="37" t="s">
        <v>84</v>
      </c>
      <c r="B39" s="21"/>
      <c r="C39" s="53" t="s">
        <v>58</v>
      </c>
      <c r="D39" s="29"/>
      <c r="E39" s="20">
        <v>400000</v>
      </c>
      <c r="F39" s="20">
        <v>400000</v>
      </c>
      <c r="G39" s="20"/>
      <c r="H39" s="44">
        <v>11280</v>
      </c>
      <c r="I39" s="43">
        <f t="shared" si="0"/>
        <v>2.82</v>
      </c>
    </row>
    <row r="40" spans="1:9" ht="75.75" customHeight="1">
      <c r="A40" s="37" t="s">
        <v>85</v>
      </c>
      <c r="B40" s="21"/>
      <c r="C40" s="53" t="s">
        <v>59</v>
      </c>
      <c r="D40" s="29"/>
      <c r="E40" s="20">
        <v>1100000</v>
      </c>
      <c r="F40" s="20">
        <v>1100000</v>
      </c>
      <c r="G40" s="20"/>
      <c r="H40" s="44">
        <v>28200</v>
      </c>
      <c r="I40" s="43">
        <f t="shared" si="0"/>
        <v>2.563636363636364</v>
      </c>
    </row>
    <row r="41" spans="1:9" ht="42.75" customHeight="1">
      <c r="A41" s="37" t="s">
        <v>86</v>
      </c>
      <c r="B41" s="21"/>
      <c r="C41" s="53" t="s">
        <v>87</v>
      </c>
      <c r="D41" s="29"/>
      <c r="E41" s="20">
        <v>396000</v>
      </c>
      <c r="F41" s="20">
        <f>E41</f>
        <v>396000</v>
      </c>
      <c r="G41" s="20"/>
      <c r="H41" s="44"/>
      <c r="I41" s="43">
        <f t="shared" si="0"/>
        <v>0</v>
      </c>
    </row>
    <row r="42" spans="1:9" ht="31.5" customHeight="1">
      <c r="A42" s="22"/>
      <c r="B42" s="33"/>
      <c r="C42" s="23" t="s">
        <v>31</v>
      </c>
      <c r="D42" s="34"/>
      <c r="E42" s="41">
        <f>E8+E11+E27+E32+E36</f>
        <v>17944824.93</v>
      </c>
      <c r="F42" s="41">
        <f>F8+F11+F27+F32+F36</f>
        <v>17944824.93</v>
      </c>
      <c r="G42" s="41">
        <f>G8+G11+G27+G32+G36</f>
        <v>7335800</v>
      </c>
      <c r="H42" s="41">
        <f>H8+H11+H27+H32+H36</f>
        <v>4750577.77</v>
      </c>
      <c r="I42" s="42">
        <f t="shared" si="0"/>
        <v>26.47324667992735</v>
      </c>
    </row>
    <row r="43" spans="1:7" ht="18.75">
      <c r="A43" s="4"/>
      <c r="B43" s="2"/>
      <c r="C43" s="8"/>
      <c r="D43" s="9"/>
      <c r="E43" s="10"/>
      <c r="F43" s="10"/>
      <c r="G43" s="10"/>
    </row>
    <row r="44" spans="1:8" ht="18.75">
      <c r="A44" s="24" t="s">
        <v>41</v>
      </c>
      <c r="B44" s="25"/>
      <c r="D44" s="11"/>
      <c r="E44" s="26" t="s">
        <v>42</v>
      </c>
      <c r="F44" s="26"/>
      <c r="G44" s="26"/>
      <c r="H44" s="50"/>
    </row>
    <row r="45" spans="5:8" ht="35.25" customHeight="1">
      <c r="E45" s="1"/>
      <c r="F45" s="1"/>
      <c r="G45" s="1"/>
      <c r="H45" s="50"/>
    </row>
    <row r="46" spans="5:7" ht="23.25" customHeight="1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5:7" ht="12.75">
      <c r="E49" s="1"/>
      <c r="F49" s="1"/>
      <c r="G49" s="1"/>
    </row>
    <row r="50" spans="1:9" ht="18.75">
      <c r="A50" s="2"/>
      <c r="B50" s="2"/>
      <c r="C50" s="2"/>
      <c r="D50" s="2"/>
      <c r="E50" s="12"/>
      <c r="F50" s="12"/>
      <c r="G50" s="12"/>
      <c r="H50" s="2"/>
      <c r="I50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fmg3</cp:lastModifiedBy>
  <cp:lastPrinted>2017-04-28T11:52:11Z</cp:lastPrinted>
  <dcterms:created xsi:type="dcterms:W3CDTF">1996-10-08T23:32:33Z</dcterms:created>
  <dcterms:modified xsi:type="dcterms:W3CDTF">2017-08-19T12:48:49Z</dcterms:modified>
  <cp:category/>
  <cp:version/>
  <cp:contentType/>
  <cp:contentStatus/>
</cp:coreProperties>
</file>